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vallejos\Documents\SPARK Form\"/>
    </mc:Choice>
  </mc:AlternateContent>
  <xr:revisionPtr revIDLastSave="0" documentId="8_{7AC04726-4973-49C2-B200-A66DA62DD2D3}" xr6:coauthVersionLast="47" xr6:coauthVersionMax="47" xr10:uidLastSave="{00000000-0000-0000-0000-000000000000}"/>
  <workbookProtection workbookAlgorithmName="SHA-512" workbookHashValue="NoZaxV4zrE4g0r6n71Vl2YnJCyQ/IVI18NYnUBDMfZfwNfcbdrFm7AIAtaWWyDui0P/NhZFtXG+SVk0IV02Qpg==" workbookSaltValue="c4DY1jbwsQlrkIuTQICQNw==" workbookSpinCount="100000" lockStructure="1"/>
  <bookViews>
    <workbookView xWindow="-108" yWindow="-108" windowWidth="23256" windowHeight="14616" tabRatio="601" xr2:uid="{02A1EC4C-54D6-415E-9009-BA6311C24D7E}"/>
  </bookViews>
  <sheets>
    <sheet name="Budget" sheetId="5" r:id="rId1"/>
    <sheet name="Student Employment" sheetId="8" r:id="rId2"/>
    <sheet name="Equipment" sheetId="9" r:id="rId3"/>
    <sheet name="Travel" sheetId="6" r:id="rId4"/>
  </sheets>
  <definedNames>
    <definedName name="_xlnm.Print_Area" localSheetId="0">Budget!$A$1:$E$37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C14" i="6"/>
  <c r="C13" i="6"/>
  <c r="F5" i="8"/>
  <c r="D17" i="5" s="1"/>
  <c r="D19" i="5" s="1"/>
  <c r="F4" i="8"/>
  <c r="D16" i="5" s="1"/>
  <c r="D34" i="5"/>
  <c r="C12" i="9"/>
  <c r="D23" i="5" s="1"/>
  <c r="D24" i="5" s="1"/>
  <c r="C12" i="6"/>
  <c r="C11" i="6"/>
  <c r="D12" i="5"/>
  <c r="D13" i="5" s="1"/>
  <c r="C15" i="6" l="1"/>
  <c r="D27" i="5" s="1"/>
  <c r="D18" i="5"/>
  <c r="D14" i="5" l="1"/>
  <c r="D20" i="5"/>
  <c r="D21" i="5" l="1"/>
  <c r="D36" i="5" s="1"/>
  <c r="D37" i="5" s="1"/>
</calcChain>
</file>

<file path=xl/sharedStrings.xml><?xml version="1.0" encoding="utf-8"?>
<sst xmlns="http://schemas.openxmlformats.org/spreadsheetml/2006/main" count="57" uniqueCount="54">
  <si>
    <t>Total</t>
  </si>
  <si>
    <t>Total Senior/ Key Person(s) Costs</t>
  </si>
  <si>
    <t>Student Employment (Academic Year) max 20/hrs per week at minimum wage</t>
  </si>
  <si>
    <t>Senior/Key Person Fringe - 8%</t>
  </si>
  <si>
    <t>A. Senior/Key Person(s) (max of $2,500 per person)</t>
  </si>
  <si>
    <t>Student Employment (Summer) max 40/hrs per week at minimum wage</t>
  </si>
  <si>
    <t>Student Employment</t>
  </si>
  <si>
    <t># of Students</t>
  </si>
  <si>
    <t># of hours estimated per week</t>
  </si>
  <si>
    <t># of weeks</t>
  </si>
  <si>
    <t>2026 Minimum Wage</t>
  </si>
  <si>
    <t>TOTAL</t>
  </si>
  <si>
    <t>Academic Year (15 weeks per semester, 30 weeks max, 20 hours per week max)</t>
  </si>
  <si>
    <t>Summer (12 weeks max, 40 hours per week max)</t>
  </si>
  <si>
    <t>Senior Person #2</t>
  </si>
  <si>
    <t>Senior Person #1</t>
  </si>
  <si>
    <t>GSA Per Diem Rates</t>
  </si>
  <si>
    <t>For Project Related Travel, please refer to the below website to obtain the per-diem rates and attach a copy to your submitted budget</t>
  </si>
  <si>
    <t>Project Related Travel</t>
  </si>
  <si>
    <t>Place of Travel</t>
  </si>
  <si>
    <t>Month of Travel</t>
  </si>
  <si>
    <t># of Nights</t>
  </si>
  <si>
    <t>Expenses:</t>
  </si>
  <si>
    <t>RATE</t>
  </si>
  <si>
    <t xml:space="preserve">    Hotel</t>
  </si>
  <si>
    <t xml:space="preserve">    Boarding</t>
  </si>
  <si>
    <t xml:space="preserve">    Registration, if applicable</t>
  </si>
  <si>
    <t xml:space="preserve">    Transportation</t>
  </si>
  <si>
    <t>Total Personnel &amp; Fringe Costs (A + B)</t>
  </si>
  <si>
    <t>Domestic Travel</t>
  </si>
  <si>
    <t>Listing of Equipment needed</t>
  </si>
  <si>
    <t>Cost</t>
  </si>
  <si>
    <t>Equipment</t>
  </si>
  <si>
    <t>Total Requested Budget</t>
  </si>
  <si>
    <t>E. Other Direct Costs</t>
  </si>
  <si>
    <t>Materials and Supplies</t>
  </si>
  <si>
    <t>Training</t>
  </si>
  <si>
    <t>Consultant Services</t>
  </si>
  <si>
    <t>Software/Technology Tools (Letter of support from the Chief Information Officer must be attached)</t>
  </si>
  <si>
    <t>TOTAL EQUIPMENT COSTS (C):</t>
  </si>
  <si>
    <t>TOTAL TRAVEL COSTS (D):</t>
  </si>
  <si>
    <t>TOTAL OTHER DIRECT COSTS (E):</t>
  </si>
  <si>
    <t>Other</t>
  </si>
  <si>
    <t>**All travel must comply with the University's Travel Policy</t>
  </si>
  <si>
    <t>1/31/2026-1/31/2027</t>
  </si>
  <si>
    <t>Marist SPARK Budget</t>
  </si>
  <si>
    <t>Total Student Employment Costs</t>
  </si>
  <si>
    <t>Student Employment Fringe - 0% Academic Year, 8% Summer</t>
  </si>
  <si>
    <t>Total Senior/Key Person(s) Costs &amp; Fringe Benefits (A)</t>
  </si>
  <si>
    <t>Total Student Employment Costs &amp; Fringe Benefits (B)</t>
  </si>
  <si>
    <r>
      <t xml:space="preserve">C. Equipment </t>
    </r>
    <r>
      <rPr>
        <b/>
        <sz val="8"/>
        <color theme="1"/>
        <rFont val="Arial"/>
        <family val="2"/>
      </rPr>
      <t>(use Equipment tab)</t>
    </r>
  </si>
  <si>
    <r>
      <t xml:space="preserve">B. Student Employment </t>
    </r>
    <r>
      <rPr>
        <b/>
        <sz val="8"/>
        <color theme="1"/>
        <rFont val="Arial"/>
        <family val="2"/>
      </rPr>
      <t>(use Student Employment Tab)</t>
    </r>
  </si>
  <si>
    <r>
      <t xml:space="preserve">D. Travel </t>
    </r>
    <r>
      <rPr>
        <b/>
        <sz val="8"/>
        <color theme="1"/>
        <rFont val="Arial"/>
        <family val="2"/>
      </rPr>
      <t>(use Travel tab)</t>
    </r>
  </si>
  <si>
    <t>Project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</si>
</sst>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 \-\ yyyy"/>
  </numFmts>
  <fonts count="2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8"/>
      <name val="Century Gothic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  <scheme val="minor"/>
    </font>
    <font>
      <i/>
      <sz val="12"/>
      <color theme="1"/>
      <name val="Aptos"/>
      <family val="2"/>
    </font>
    <font>
      <b/>
      <sz val="12"/>
      <color theme="0" tint="-4.9989318521683403E-2"/>
      <name val="Aptos"/>
      <family val="2"/>
    </font>
    <font>
      <b/>
      <i/>
      <sz val="12"/>
      <color theme="1"/>
      <name val="Aptos"/>
      <family val="2"/>
    </font>
    <font>
      <u/>
      <sz val="11"/>
      <color theme="10"/>
      <name val="Century Gothic"/>
      <family val="2"/>
      <scheme val="minor"/>
    </font>
    <font>
      <b/>
      <sz val="12"/>
      <name val="Aptos"/>
      <family val="2"/>
    </font>
    <font>
      <b/>
      <sz val="16"/>
      <color theme="1"/>
      <name val="Aptos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28"/>
      <color theme="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7" fillId="0" borderId="3" xfId="0" applyFont="1" applyBorder="1"/>
    <xf numFmtId="44" fontId="5" fillId="0" borderId="0" xfId="0" applyNumberFormat="1" applyFont="1"/>
    <xf numFmtId="0" fontId="8" fillId="0" borderId="3" xfId="0" applyFont="1" applyBorder="1" applyAlignment="1">
      <alignment wrapText="1"/>
    </xf>
    <xf numFmtId="0" fontId="8" fillId="0" borderId="3" xfId="0" applyFont="1" applyBorder="1"/>
    <xf numFmtId="164" fontId="5" fillId="0" borderId="0" xfId="1" applyNumberFormat="1" applyFont="1"/>
    <xf numFmtId="0" fontId="9" fillId="0" borderId="0" xfId="0" applyFont="1"/>
    <xf numFmtId="0" fontId="2" fillId="7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44" fontId="10" fillId="0" borderId="0" xfId="1" applyFont="1" applyFill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/>
    </xf>
    <xf numFmtId="0" fontId="2" fillId="0" borderId="0" xfId="0" applyFont="1"/>
    <xf numFmtId="164" fontId="12" fillId="2" borderId="1" xfId="1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44" fontId="3" fillId="0" borderId="1" xfId="1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  <xf numFmtId="164" fontId="3" fillId="9" borderId="1" xfId="1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 wrapText="1"/>
    </xf>
    <xf numFmtId="0" fontId="13" fillId="0" borderId="0" xfId="3"/>
    <xf numFmtId="44" fontId="2" fillId="2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44" fontId="10" fillId="2" borderId="1" xfId="1" applyFont="1" applyFill="1" applyBorder="1" applyAlignment="1" applyProtection="1">
      <alignment horizontal="left"/>
      <protection locked="0"/>
    </xf>
    <xf numFmtId="44" fontId="3" fillId="2" borderId="1" xfId="1" applyFont="1" applyFill="1" applyBorder="1" applyAlignment="1" applyProtection="1">
      <alignment horizontal="left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3" fillId="0" borderId="0" xfId="0" applyFont="1"/>
    <xf numFmtId="0" fontId="3" fillId="0" borderId="13" xfId="0" applyFont="1" applyBorder="1"/>
    <xf numFmtId="0" fontId="15" fillId="5" borderId="4" xfId="0" applyFont="1" applyFill="1" applyBorder="1"/>
    <xf numFmtId="0" fontId="3" fillId="5" borderId="11" xfId="0" applyFont="1" applyFill="1" applyBorder="1"/>
    <xf numFmtId="44" fontId="3" fillId="0" borderId="16" xfId="1" applyFont="1" applyBorder="1"/>
    <xf numFmtId="0" fontId="2" fillId="11" borderId="14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43" fontId="3" fillId="0" borderId="1" xfId="2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44" fontId="3" fillId="0" borderId="12" xfId="1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6" fillId="9" borderId="2" xfId="0" applyFont="1" applyFill="1" applyBorder="1" applyAlignment="1">
      <alignment horizontal="left"/>
    </xf>
    <xf numFmtId="0" fontId="7" fillId="9" borderId="8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0" fontId="8" fillId="0" borderId="8" xfId="0" applyFont="1" applyBorder="1"/>
    <xf numFmtId="44" fontId="7" fillId="9" borderId="17" xfId="1" applyFont="1" applyFill="1" applyBorder="1" applyAlignment="1">
      <alignment horizontal="center"/>
    </xf>
    <xf numFmtId="44" fontId="5" fillId="0" borderId="18" xfId="1" applyFont="1" applyFill="1" applyBorder="1" applyProtection="1">
      <protection locked="0"/>
    </xf>
    <xf numFmtId="44" fontId="5" fillId="9" borderId="20" xfId="1" applyFont="1" applyFill="1" applyBorder="1"/>
    <xf numFmtId="44" fontId="5" fillId="9" borderId="18" xfId="1" applyFont="1" applyFill="1" applyBorder="1"/>
    <xf numFmtId="44" fontId="5" fillId="0" borderId="18" xfId="1" applyFont="1" applyBorder="1" applyAlignment="1"/>
    <xf numFmtId="44" fontId="5" fillId="0" borderId="18" xfId="1" applyFont="1" applyBorder="1" applyAlignment="1">
      <alignment vertical="center"/>
    </xf>
    <xf numFmtId="44" fontId="5" fillId="9" borderId="18" xfId="1" applyFont="1" applyFill="1" applyBorder="1" applyAlignment="1"/>
    <xf numFmtId="44" fontId="5" fillId="0" borderId="18" xfId="1" applyFont="1" applyFill="1" applyBorder="1"/>
    <xf numFmtId="44" fontId="5" fillId="9" borderId="17" xfId="1" applyFont="1" applyFill="1" applyBorder="1" applyAlignment="1"/>
    <xf numFmtId="44" fontId="5" fillId="0" borderId="18" xfId="1" applyFont="1" applyFill="1" applyBorder="1" applyAlignment="1">
      <alignment horizontal="left"/>
    </xf>
    <xf numFmtId="44" fontId="5" fillId="0" borderId="17" xfId="1" applyFont="1" applyFill="1" applyBorder="1" applyAlignment="1"/>
    <xf numFmtId="0" fontId="6" fillId="12" borderId="4" xfId="0" applyFont="1" applyFill="1" applyBorder="1"/>
    <xf numFmtId="0" fontId="17" fillId="12" borderId="5" xfId="0" applyFont="1" applyFill="1" applyBorder="1" applyAlignment="1">
      <alignment horizontal="left"/>
    </xf>
    <xf numFmtId="0" fontId="18" fillId="12" borderId="5" xfId="0" applyFont="1" applyFill="1" applyBorder="1" applyAlignment="1">
      <alignment horizontal="center"/>
    </xf>
    <xf numFmtId="0" fontId="18" fillId="12" borderId="17" xfId="0" applyFont="1" applyFill="1" applyBorder="1"/>
    <xf numFmtId="0" fontId="18" fillId="12" borderId="5" xfId="0" applyFont="1" applyFill="1" applyBorder="1" applyAlignment="1">
      <alignment horizontal="center" wrapText="1"/>
    </xf>
    <xf numFmtId="44" fontId="18" fillId="12" borderId="19" xfId="1" applyFont="1" applyFill="1" applyBorder="1"/>
    <xf numFmtId="0" fontId="18" fillId="12" borderId="5" xfId="0" applyFont="1" applyFill="1" applyBorder="1" applyAlignment="1">
      <alignment horizontal="left" wrapText="1"/>
    </xf>
    <xf numFmtId="44" fontId="18" fillId="12" borderId="16" xfId="1" applyFont="1" applyFill="1" applyBorder="1"/>
    <xf numFmtId="44" fontId="19" fillId="12" borderId="16" xfId="1" applyFont="1" applyFill="1" applyBorder="1"/>
    <xf numFmtId="44" fontId="19" fillId="12" borderId="19" xfId="1" applyFont="1" applyFill="1" applyBorder="1" applyAlignment="1">
      <alignment horizontal="left"/>
    </xf>
    <xf numFmtId="44" fontId="19" fillId="12" borderId="19" xfId="1" applyFont="1" applyFill="1" applyBorder="1"/>
    <xf numFmtId="0" fontId="5" fillId="12" borderId="0" xfId="0" applyFont="1" applyFill="1"/>
    <xf numFmtId="0" fontId="6" fillId="13" borderId="2" xfId="0" applyFont="1" applyFill="1" applyBorder="1" applyAlignment="1">
      <alignment horizontal="left"/>
    </xf>
    <xf numFmtId="44" fontId="5" fillId="13" borderId="17" xfId="1" applyFont="1" applyFill="1" applyBorder="1" applyAlignment="1"/>
    <xf numFmtId="0" fontId="5" fillId="0" borderId="1" xfId="0" applyFont="1" applyBorder="1" applyProtection="1">
      <protection locked="0"/>
    </xf>
    <xf numFmtId="0" fontId="20" fillId="12" borderId="0" xfId="0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165" fontId="2" fillId="6" borderId="10" xfId="0" applyNumberFormat="1" applyFont="1" applyFill="1" applyBorder="1" applyAlignment="1" applyProtection="1">
      <alignment horizontal="center"/>
      <protection locked="0"/>
    </xf>
    <xf numFmtId="165" fontId="2" fillId="6" borderId="9" xfId="0" applyNumberFormat="1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5043"/>
      <color rgb="FFFF313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893F-2651-45F0-88D9-3A9923615593}">
  <sheetPr>
    <pageSetUpPr fitToPage="1"/>
  </sheetPr>
  <dimension ref="A1:F37"/>
  <sheetViews>
    <sheetView showGridLines="0" tabSelected="1" zoomScaleNormal="100" workbookViewId="0">
      <selection activeCell="D33" sqref="D33"/>
    </sheetView>
  </sheetViews>
  <sheetFormatPr defaultColWidth="9" defaultRowHeight="13.8" x14ac:dyDescent="0.25"/>
  <cols>
    <col min="1" max="1" width="2" style="1" customWidth="1"/>
    <col min="2" max="2" width="15.8984375" style="1" customWidth="1"/>
    <col min="3" max="3" width="71.3984375" style="1" customWidth="1"/>
    <col min="4" max="4" width="18.69921875" style="6" bestFit="1" customWidth="1"/>
    <col min="5" max="5" width="11.09765625" style="1" customWidth="1"/>
    <col min="6" max="6" width="12.3984375" style="1" customWidth="1"/>
    <col min="7" max="16384" width="9" style="1"/>
  </cols>
  <sheetData>
    <row r="1" spans="1:6" ht="14.25" customHeight="1" x14ac:dyDescent="0.25">
      <c r="A1" s="75" t="s">
        <v>45</v>
      </c>
      <c r="B1" s="75"/>
      <c r="C1" s="75"/>
      <c r="D1" s="75"/>
      <c r="E1" s="71"/>
    </row>
    <row r="2" spans="1:6" ht="14.25" customHeight="1" x14ac:dyDescent="0.25">
      <c r="A2" s="75"/>
      <c r="B2" s="75"/>
      <c r="C2" s="75"/>
      <c r="D2" s="75"/>
      <c r="E2" s="71"/>
    </row>
    <row r="3" spans="1:6" ht="14.25" customHeight="1" x14ac:dyDescent="0.25">
      <c r="A3" s="75"/>
      <c r="B3" s="75"/>
      <c r="C3" s="75"/>
      <c r="D3" s="75"/>
      <c r="E3" s="71"/>
    </row>
    <row r="5" spans="1:6" x14ac:dyDescent="0.25">
      <c r="A5" s="31" t="s">
        <v>53</v>
      </c>
      <c r="B5" s="31"/>
      <c r="C5" s="74"/>
    </row>
    <row r="7" spans="1:6" ht="14.4" thickBot="1" x14ac:dyDescent="0.3"/>
    <row r="8" spans="1:6" ht="14.4" thickBot="1" x14ac:dyDescent="0.3">
      <c r="C8" s="60"/>
      <c r="D8" s="63" t="s">
        <v>44</v>
      </c>
    </row>
    <row r="9" spans="1:6" x14ac:dyDescent="0.25">
      <c r="C9" s="43" t="s">
        <v>4</v>
      </c>
      <c r="D9" s="49"/>
    </row>
    <row r="10" spans="1:6" x14ac:dyDescent="0.25">
      <c r="C10" s="2" t="s">
        <v>15</v>
      </c>
      <c r="D10" s="50"/>
    </row>
    <row r="11" spans="1:6" x14ac:dyDescent="0.25">
      <c r="C11" s="2" t="s">
        <v>14</v>
      </c>
      <c r="D11" s="50"/>
    </row>
    <row r="12" spans="1:6" x14ac:dyDescent="0.25">
      <c r="C12" s="44" t="s">
        <v>1</v>
      </c>
      <c r="D12" s="51">
        <f>SUM(D10:D11)</f>
        <v>0</v>
      </c>
      <c r="F12" s="3"/>
    </row>
    <row r="13" spans="1:6" x14ac:dyDescent="0.25">
      <c r="C13" s="44" t="s">
        <v>3</v>
      </c>
      <c r="D13" s="52">
        <f>ROUND(8%*D12,2)</f>
        <v>0</v>
      </c>
    </row>
    <row r="14" spans="1:6" ht="17.25" customHeight="1" thickBot="1" x14ac:dyDescent="0.3">
      <c r="C14" s="61" t="s">
        <v>48</v>
      </c>
      <c r="D14" s="67">
        <f>D12+D13</f>
        <v>0</v>
      </c>
    </row>
    <row r="15" spans="1:6" x14ac:dyDescent="0.25">
      <c r="C15" s="72" t="s">
        <v>51</v>
      </c>
      <c r="D15" s="73"/>
    </row>
    <row r="16" spans="1:6" x14ac:dyDescent="0.25">
      <c r="C16" s="4" t="s">
        <v>2</v>
      </c>
      <c r="D16" s="53">
        <f>+'Student Employment'!F4</f>
        <v>0</v>
      </c>
    </row>
    <row r="17" spans="3:4" x14ac:dyDescent="0.25">
      <c r="C17" s="4" t="s">
        <v>5</v>
      </c>
      <c r="D17" s="54">
        <f>+'Student Employment'!F5</f>
        <v>0</v>
      </c>
    </row>
    <row r="18" spans="3:4" x14ac:dyDescent="0.25">
      <c r="C18" s="44" t="s">
        <v>46</v>
      </c>
      <c r="D18" s="51">
        <f>SUM(D16:D17)</f>
        <v>0</v>
      </c>
    </row>
    <row r="19" spans="3:4" x14ac:dyDescent="0.25">
      <c r="C19" s="44" t="s">
        <v>47</v>
      </c>
      <c r="D19" s="52">
        <f>ROUND(D17*0.08,2)</f>
        <v>0</v>
      </c>
    </row>
    <row r="20" spans="3:4" ht="14.4" thickBot="1" x14ac:dyDescent="0.3">
      <c r="C20" s="61" t="s">
        <v>49</v>
      </c>
      <c r="D20" s="67">
        <f>D19+D18</f>
        <v>0</v>
      </c>
    </row>
    <row r="21" spans="3:4" ht="17.25" customHeight="1" thickBot="1" x14ac:dyDescent="0.3">
      <c r="C21" s="66" t="s">
        <v>28</v>
      </c>
      <c r="D21" s="65">
        <f>D20+D14</f>
        <v>0</v>
      </c>
    </row>
    <row r="22" spans="3:4" x14ac:dyDescent="0.25">
      <c r="C22" s="45" t="s">
        <v>50</v>
      </c>
      <c r="D22" s="55"/>
    </row>
    <row r="23" spans="3:4" x14ac:dyDescent="0.25">
      <c r="C23" s="5" t="s">
        <v>32</v>
      </c>
      <c r="D23" s="56">
        <f>+Equipment!C12</f>
        <v>0</v>
      </c>
    </row>
    <row r="24" spans="3:4" ht="17.25" customHeight="1" thickBot="1" x14ac:dyDescent="0.3">
      <c r="C24" s="62" t="s">
        <v>39</v>
      </c>
      <c r="D24" s="70">
        <f>D23</f>
        <v>0</v>
      </c>
    </row>
    <row r="25" spans="3:4" x14ac:dyDescent="0.25">
      <c r="C25" s="43" t="s">
        <v>52</v>
      </c>
      <c r="D25" s="57"/>
    </row>
    <row r="26" spans="3:4" x14ac:dyDescent="0.25">
      <c r="C26" s="5" t="s">
        <v>29</v>
      </c>
      <c r="D26" s="58">
        <f>+Travel!C15</f>
        <v>0</v>
      </c>
    </row>
    <row r="27" spans="3:4" ht="17.25" customHeight="1" thickBot="1" x14ac:dyDescent="0.3">
      <c r="C27" s="62" t="s">
        <v>40</v>
      </c>
      <c r="D27" s="69">
        <f>SUM(D26:D26)</f>
        <v>0</v>
      </c>
    </row>
    <row r="28" spans="3:4" x14ac:dyDescent="0.25">
      <c r="C28" s="43" t="s">
        <v>34</v>
      </c>
      <c r="D28" s="57"/>
    </row>
    <row r="29" spans="3:4" x14ac:dyDescent="0.25">
      <c r="C29" s="5" t="s">
        <v>35</v>
      </c>
      <c r="D29" s="50"/>
    </row>
    <row r="30" spans="3:4" x14ac:dyDescent="0.25">
      <c r="C30" s="5" t="s">
        <v>36</v>
      </c>
      <c r="D30" s="50"/>
    </row>
    <row r="31" spans="3:4" x14ac:dyDescent="0.25">
      <c r="C31" s="5" t="s">
        <v>37</v>
      </c>
      <c r="D31" s="50"/>
    </row>
    <row r="32" spans="3:4" x14ac:dyDescent="0.25">
      <c r="C32" s="5" t="s">
        <v>38</v>
      </c>
      <c r="D32" s="50"/>
    </row>
    <row r="33" spans="3:4" x14ac:dyDescent="0.25">
      <c r="C33" s="48" t="s">
        <v>42</v>
      </c>
      <c r="D33" s="50"/>
    </row>
    <row r="34" spans="3:4" ht="17.25" customHeight="1" thickBot="1" x14ac:dyDescent="0.3">
      <c r="C34" s="62" t="s">
        <v>41</v>
      </c>
      <c r="D34" s="68">
        <f>SUM(D29:D33)</f>
        <v>0</v>
      </c>
    </row>
    <row r="35" spans="3:4" x14ac:dyDescent="0.25">
      <c r="C35" s="46"/>
      <c r="D35" s="59"/>
    </row>
    <row r="36" spans="3:4" ht="17.25" customHeight="1" thickBot="1" x14ac:dyDescent="0.3">
      <c r="C36" s="64" t="s">
        <v>33</v>
      </c>
      <c r="D36" s="65">
        <f>+D34+D27+D24+D21</f>
        <v>0</v>
      </c>
    </row>
    <row r="37" spans="3:4" ht="31.5" customHeight="1" x14ac:dyDescent="0.25">
      <c r="D37" s="47" t="str">
        <f>IF(D36&gt;25000,"ERROR maximum budget exceeded"," ")</f>
        <v xml:space="preserve"> </v>
      </c>
    </row>
  </sheetData>
  <sheetProtection sheet="1" objects="1" scenarios="1" selectLockedCells="1"/>
  <mergeCells count="1">
    <mergeCell ref="A1:D3"/>
  </mergeCells>
  <phoneticPr fontId="4" type="noConversion"/>
  <dataValidations count="3">
    <dataValidation type="decimal" allowBlank="1" showErrorMessage="1" errorTitle="Error" error="Overload compensation is a maximum of $2,500 per person" promptTitle="Error" prompt="Maximum overload compensation is $2,500 per person" sqref="D10" xr:uid="{D2804292-0E59-4EDE-B4C9-A35E4B9C230A}">
      <formula1>0</formula1>
      <formula2>2500</formula2>
    </dataValidation>
    <dataValidation type="whole" allowBlank="1" showInputMessage="1" showErrorMessage="1" errorTitle="Error" error="Overload compensation is a maximum of $2,500 per person" sqref="D11" xr:uid="{5C832905-1770-4C00-99D8-2856A1EDAFFD}">
      <formula1>0</formula1>
      <formula2>2500</formula2>
    </dataValidation>
    <dataValidation type="decimal" allowBlank="1" showInputMessage="1" showErrorMessage="1" errorTitle="Error" error="Maximum requested budget not to exceed $20,000." sqref="D36" xr:uid="{45783F76-797D-49BC-A0EA-EBC85D794D5B}">
      <formula1>0</formula1>
      <formula2>25000</formula2>
    </dataValidation>
  </dataValidations>
  <pageMargins left="0.25" right="0.25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6FD-8885-4D92-9B9C-1FD91A045510}">
  <sheetPr>
    <tabColor theme="8" tint="0.39997558519241921"/>
  </sheetPr>
  <dimension ref="A2:F8"/>
  <sheetViews>
    <sheetView workbookViewId="0">
      <selection activeCell="D5" sqref="D5"/>
    </sheetView>
  </sheetViews>
  <sheetFormatPr defaultRowHeight="13.8" x14ac:dyDescent="0.25"/>
  <cols>
    <col min="1" max="1" width="51.69921875" customWidth="1"/>
    <col min="2" max="2" width="13" bestFit="1" customWidth="1"/>
    <col min="3" max="3" width="20" customWidth="1"/>
    <col min="4" max="4" width="10.3984375" bestFit="1" customWidth="1"/>
    <col min="5" max="5" width="17.3984375" customWidth="1"/>
    <col min="6" max="6" width="10.5" bestFit="1" customWidth="1"/>
  </cols>
  <sheetData>
    <row r="2" spans="1:6" ht="15.6" x14ac:dyDescent="0.3">
      <c r="A2" s="76" t="s">
        <v>6</v>
      </c>
      <c r="B2" s="77"/>
      <c r="C2" s="77"/>
      <c r="D2" s="77"/>
      <c r="E2" s="77"/>
      <c r="F2" s="77"/>
    </row>
    <row r="3" spans="1:6" ht="31.2" x14ac:dyDescent="0.3">
      <c r="A3" s="9"/>
      <c r="B3" s="19" t="s">
        <v>7</v>
      </c>
      <c r="C3" s="18" t="s">
        <v>8</v>
      </c>
      <c r="D3" s="19" t="s">
        <v>9</v>
      </c>
      <c r="E3" s="18" t="s">
        <v>10</v>
      </c>
      <c r="F3" s="21" t="s">
        <v>0</v>
      </c>
    </row>
    <row r="4" spans="1:6" ht="31.2" x14ac:dyDescent="0.3">
      <c r="A4" s="23" t="s">
        <v>12</v>
      </c>
      <c r="B4" s="39"/>
      <c r="C4" s="39"/>
      <c r="D4" s="39"/>
      <c r="E4" s="20">
        <v>16</v>
      </c>
      <c r="F4" s="22">
        <f>ROUND(B4*C4*D4*E4,2)</f>
        <v>0</v>
      </c>
    </row>
    <row r="5" spans="1:6" ht="15.6" x14ac:dyDescent="0.3">
      <c r="A5" s="8" t="s">
        <v>13</v>
      </c>
      <c r="B5" s="39"/>
      <c r="C5" s="39"/>
      <c r="D5" s="39"/>
      <c r="E5" s="20">
        <v>16</v>
      </c>
      <c r="F5" s="22">
        <f>ROUND(B5*C5*D5*E5,2)</f>
        <v>0</v>
      </c>
    </row>
    <row r="7" spans="1:6" ht="15.6" x14ac:dyDescent="0.3">
      <c r="C7" s="13"/>
      <c r="D7" s="13"/>
      <c r="E7" s="13"/>
      <c r="F7" s="13"/>
    </row>
    <row r="8" spans="1:6" ht="15.6" x14ac:dyDescent="0.3">
      <c r="C8" s="15"/>
      <c r="D8" s="15"/>
      <c r="E8" s="15"/>
      <c r="F8" s="15"/>
    </row>
  </sheetData>
  <sheetProtection algorithmName="SHA-512" hashValue="ietMtbeaUKqdVx19JSFx0NNJ+ZVW4E5xgkwIqBnWeAS4Oql1C9nTmYN5ea/Fn0Nne5xBNdDEU7gDYPBT25hzKA==" saltValue="zhlWJrqo6fpEpSrC/6H93w==" spinCount="100000" sheet="1" objects="1" scenarios="1"/>
  <mergeCells count="1">
    <mergeCell ref="A2:F2"/>
  </mergeCells>
  <dataValidations count="4">
    <dataValidation type="decimal" allowBlank="1" showInputMessage="1" showErrorMessage="1" errorTitle="Error" error="Maximum number of hours per week is 20 hours." sqref="C4" xr:uid="{860D323D-4FDB-415A-BC6B-3367C686F04E}">
      <formula1>0</formula1>
      <formula2>20</formula2>
    </dataValidation>
    <dataValidation type="decimal" allowBlank="1" showInputMessage="1" showErrorMessage="1" errorTitle="Error" error="Maximum number of hours per week is 40 hours." sqref="C5" xr:uid="{286ACF4A-0854-4513-B4CC-EC8FA7ED4F6B}">
      <formula1>0</formula1>
      <formula2>40</formula2>
    </dataValidation>
    <dataValidation type="decimal" allowBlank="1" showInputMessage="1" showErrorMessage="1" errorTitle="Error" error="Maximum number of weeks is 30 weeks." sqref="D4" xr:uid="{0CC54E4D-588D-42EF-89CA-14735C1F88D0}">
      <formula1>0</formula1>
      <formula2>30</formula2>
    </dataValidation>
    <dataValidation type="decimal" allowBlank="1" showInputMessage="1" showErrorMessage="1" errorTitle="Error" error="Maximum number of weeks is 12 weeks." sqref="D5" xr:uid="{728E3E7E-301D-479F-9122-42CD97B66E4F}">
      <formula1>0</formula1>
      <formula2>12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5F61-CD33-4F74-8FD0-0D84791350CF}">
  <sheetPr>
    <tabColor theme="9" tint="0.59999389629810485"/>
  </sheetPr>
  <dimension ref="B1:C12"/>
  <sheetViews>
    <sheetView workbookViewId="0">
      <selection activeCell="B4" sqref="B4"/>
    </sheetView>
  </sheetViews>
  <sheetFormatPr defaultColWidth="9" defaultRowHeight="15.6" x14ac:dyDescent="0.3"/>
  <cols>
    <col min="1" max="1" width="9" style="32"/>
    <col min="2" max="2" width="27.09765625" style="32" bestFit="1" customWidth="1"/>
    <col min="3" max="3" width="13.69921875" style="32" customWidth="1"/>
    <col min="4" max="16384" width="9" style="32"/>
  </cols>
  <sheetData>
    <row r="1" spans="2:3" ht="16.2" thickBot="1" x14ac:dyDescent="0.35"/>
    <row r="2" spans="2:3" ht="21" x14ac:dyDescent="0.4">
      <c r="B2" s="34" t="s">
        <v>32</v>
      </c>
      <c r="C2" s="35"/>
    </row>
    <row r="3" spans="2:3" x14ac:dyDescent="0.3">
      <c r="B3" s="37" t="s">
        <v>30</v>
      </c>
      <c r="C3" s="38" t="s">
        <v>31</v>
      </c>
    </row>
    <row r="4" spans="2:3" x14ac:dyDescent="0.3">
      <c r="B4" s="40"/>
      <c r="C4" s="41"/>
    </row>
    <row r="5" spans="2:3" x14ac:dyDescent="0.3">
      <c r="B5" s="40"/>
      <c r="C5" s="41"/>
    </row>
    <row r="6" spans="2:3" x14ac:dyDescent="0.3">
      <c r="B6" s="40"/>
      <c r="C6" s="41"/>
    </row>
    <row r="7" spans="2:3" x14ac:dyDescent="0.3">
      <c r="B7" s="40"/>
      <c r="C7" s="41"/>
    </row>
    <row r="8" spans="2:3" x14ac:dyDescent="0.3">
      <c r="B8" s="40"/>
      <c r="C8" s="41"/>
    </row>
    <row r="9" spans="2:3" x14ac:dyDescent="0.3">
      <c r="B9" s="40"/>
      <c r="C9" s="41"/>
    </row>
    <row r="10" spans="2:3" x14ac:dyDescent="0.3">
      <c r="B10" s="40"/>
      <c r="C10" s="41"/>
    </row>
    <row r="11" spans="2:3" x14ac:dyDescent="0.3">
      <c r="B11" s="42"/>
      <c r="C11" s="41"/>
    </row>
    <row r="12" spans="2:3" ht="16.2" thickBot="1" x14ac:dyDescent="0.35">
      <c r="B12" s="33" t="s">
        <v>0</v>
      </c>
      <c r="C12" s="36">
        <f>SUM(C4:C11)</f>
        <v>0</v>
      </c>
    </row>
  </sheetData>
  <sheetProtection algorithmName="SHA-512" hashValue="8g1PQqyfwxiaird2Gugpg07q+j9D+fQ3lJirb3UkxYreHKDhHqeCIoZ7mslNw6wYp05Ko2X+zlrJCbddHSb2sQ==" saltValue="Ox2duI1Vfu9jpxCY/38Wf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BF0A-EBA0-4C25-AE29-BE2E401DBDCF}">
  <sheetPr>
    <tabColor theme="5"/>
  </sheetPr>
  <dimension ref="A1:G16"/>
  <sheetViews>
    <sheetView workbookViewId="0">
      <selection activeCell="A2" sqref="A2"/>
    </sheetView>
  </sheetViews>
  <sheetFormatPr defaultRowHeight="13.8" x14ac:dyDescent="0.25"/>
  <cols>
    <col min="1" max="1" width="40.19921875" customWidth="1"/>
    <col min="2" max="2" width="12.19921875" customWidth="1"/>
    <col min="3" max="3" width="12.09765625" customWidth="1"/>
    <col min="4" max="4" width="10.3984375" bestFit="1" customWidth="1"/>
    <col min="5" max="6" width="10.5" bestFit="1" customWidth="1"/>
    <col min="7" max="7" width="10.59765625" bestFit="1" customWidth="1"/>
  </cols>
  <sheetData>
    <row r="1" spans="1:7" x14ac:dyDescent="0.25">
      <c r="A1" s="7" t="s">
        <v>17</v>
      </c>
    </row>
    <row r="2" spans="1:7" x14ac:dyDescent="0.25">
      <c r="A2" s="24" t="s">
        <v>16</v>
      </c>
    </row>
    <row r="3" spans="1:7" x14ac:dyDescent="0.25">
      <c r="A3" s="24"/>
    </row>
    <row r="4" spans="1:7" x14ac:dyDescent="0.25">
      <c r="A4" s="7" t="s">
        <v>43</v>
      </c>
      <c r="C4" s="24"/>
    </row>
    <row r="6" spans="1:7" ht="15.6" x14ac:dyDescent="0.3">
      <c r="A6" s="85" t="s">
        <v>18</v>
      </c>
      <c r="B6" s="86"/>
      <c r="C6" s="86"/>
      <c r="D6" s="16"/>
      <c r="E6" s="16"/>
      <c r="F6" s="16"/>
      <c r="G6" s="16"/>
    </row>
    <row r="7" spans="1:7" ht="15.6" x14ac:dyDescent="0.3">
      <c r="A7" s="29" t="s">
        <v>19</v>
      </c>
      <c r="B7" s="80"/>
      <c r="C7" s="81"/>
      <c r="D7" s="16"/>
      <c r="E7" s="84"/>
      <c r="F7" s="84"/>
      <c r="G7" s="84"/>
    </row>
    <row r="8" spans="1:7" ht="15.6" x14ac:dyDescent="0.3">
      <c r="A8" s="30" t="s">
        <v>20</v>
      </c>
      <c r="B8" s="78"/>
      <c r="C8" s="79"/>
      <c r="E8" s="11"/>
    </row>
    <row r="9" spans="1:7" ht="15.6" x14ac:dyDescent="0.3">
      <c r="A9" s="30" t="s">
        <v>21</v>
      </c>
      <c r="B9" s="80"/>
      <c r="C9" s="81"/>
      <c r="E9" s="11"/>
    </row>
    <row r="10" spans="1:7" ht="15.6" x14ac:dyDescent="0.3">
      <c r="A10" s="8" t="s">
        <v>22</v>
      </c>
      <c r="B10" s="25" t="s">
        <v>23</v>
      </c>
      <c r="C10" s="26" t="s">
        <v>11</v>
      </c>
      <c r="E10" s="13"/>
    </row>
    <row r="11" spans="1:7" ht="15.6" x14ac:dyDescent="0.3">
      <c r="A11" s="8" t="s">
        <v>26</v>
      </c>
      <c r="B11" s="27"/>
      <c r="C11" s="10">
        <f>+B11</f>
        <v>0</v>
      </c>
      <c r="E11" s="13"/>
    </row>
    <row r="12" spans="1:7" ht="15.6" x14ac:dyDescent="0.3">
      <c r="A12" s="8" t="s">
        <v>27</v>
      </c>
      <c r="B12" s="28"/>
      <c r="C12" s="10">
        <f>+B12</f>
        <v>0</v>
      </c>
      <c r="E12" s="14"/>
    </row>
    <row r="13" spans="1:7" ht="15.6" x14ac:dyDescent="0.3">
      <c r="A13" s="8" t="s">
        <v>24</v>
      </c>
      <c r="B13" s="27"/>
      <c r="C13" s="10">
        <f>ROUND(+B13*B9,2)</f>
        <v>0</v>
      </c>
      <c r="E13" s="13"/>
    </row>
    <row r="14" spans="1:7" ht="15.6" x14ac:dyDescent="0.3">
      <c r="A14" s="8" t="s">
        <v>25</v>
      </c>
      <c r="B14" s="27"/>
      <c r="C14" s="10">
        <f>ROUND(+B14*B9,2)</f>
        <v>0</v>
      </c>
      <c r="E14" s="13"/>
    </row>
    <row r="15" spans="1:7" ht="15.6" x14ac:dyDescent="0.3">
      <c r="A15" s="82" t="s">
        <v>0</v>
      </c>
      <c r="B15" s="83"/>
      <c r="C15" s="17">
        <f>SUM(C11:C14)</f>
        <v>0</v>
      </c>
      <c r="D15" s="12"/>
      <c r="E15" s="15"/>
      <c r="F15" s="12"/>
    </row>
    <row r="16" spans="1:7" ht="15.6" x14ac:dyDescent="0.3">
      <c r="C16" s="15"/>
      <c r="D16" s="15"/>
      <c r="E16" s="15"/>
      <c r="F16" s="15"/>
    </row>
  </sheetData>
  <sheetProtection algorithmName="SHA-512" hashValue="3fj+HqCs5nU53F6TZN/+PIfVvb7GDsaR1FfVyO5PMW//kwmhygb2qZ4603Z0xgt62RO6NHt3wZgWqEWcd6FcHQ==" saltValue="TOszPHUXmLaNQe7HJpOBqg==" spinCount="100000" sheet="1" objects="1" scenarios="1"/>
  <mergeCells count="6">
    <mergeCell ref="B8:C8"/>
    <mergeCell ref="B9:C9"/>
    <mergeCell ref="A15:B15"/>
    <mergeCell ref="E7:G7"/>
    <mergeCell ref="A6:C6"/>
    <mergeCell ref="B7:C7"/>
  </mergeCells>
  <hyperlinks>
    <hyperlink ref="A2" r:id="rId1" xr:uid="{11B1C1B3-67E8-4141-9BDE-43352A2687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Student Employment</vt:lpstr>
      <vt:lpstr>Equipment</vt:lpstr>
      <vt:lpstr>Travel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Titus</dc:creator>
  <cp:lastModifiedBy>Nicholas Vallejos</cp:lastModifiedBy>
  <cp:lastPrinted>2025-08-29T14:26:05Z</cp:lastPrinted>
  <dcterms:created xsi:type="dcterms:W3CDTF">2023-10-09T15:21:01Z</dcterms:created>
  <dcterms:modified xsi:type="dcterms:W3CDTF">2025-08-29T17:00:25Z</dcterms:modified>
</cp:coreProperties>
</file>